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4240" windowHeight="12420"/>
  </bookViews>
  <sheets>
    <sheet name="幼兒園出勤類型" sheetId="1" r:id="rId1"/>
    <sheet name="托嬰中心出勤類型" sheetId="5" r:id="rId2"/>
    <sheet name="幼兒園薪資概況" sheetId="2" r:id="rId3"/>
    <sheet name="托嬰中心薪資概況" sheetId="6" r:id="rId4"/>
  </sheets>
  <calcPr calcId="145621"/>
</workbook>
</file>

<file path=xl/calcChain.xml><?xml version="1.0" encoding="utf-8"?>
<calcChain xmlns="http://schemas.openxmlformats.org/spreadsheetml/2006/main">
  <c r="C18" i="6" l="1"/>
  <c r="E18" i="6"/>
  <c r="D18" i="6"/>
  <c r="E10" i="6"/>
  <c r="D10" i="6"/>
  <c r="C10" i="6"/>
  <c r="E18" i="2"/>
  <c r="E10" i="2"/>
  <c r="D18" i="2"/>
  <c r="C18" i="2"/>
  <c r="D10" i="2"/>
  <c r="C10" i="2"/>
  <c r="E11" i="5" l="1"/>
  <c r="E20" i="5"/>
  <c r="C20" i="5"/>
  <c r="D20" i="5"/>
  <c r="D11" i="5"/>
  <c r="C11" i="5"/>
  <c r="E20" i="1"/>
  <c r="D20" i="1"/>
  <c r="C20" i="1"/>
  <c r="E11" i="1"/>
  <c r="D11" i="1"/>
  <c r="C11" i="1"/>
  <c r="D17" i="1"/>
  <c r="D16" i="1"/>
  <c r="D15" i="1"/>
  <c r="D8" i="1"/>
  <c r="D7" i="1"/>
  <c r="D6" i="1"/>
  <c r="C16" i="1"/>
  <c r="C15" i="1"/>
  <c r="C7" i="1"/>
  <c r="C6" i="1"/>
  <c r="C8" i="1"/>
</calcChain>
</file>

<file path=xl/sharedStrings.xml><?xml version="1.0" encoding="utf-8"?>
<sst xmlns="http://schemas.openxmlformats.org/spreadsheetml/2006/main" count="92" uniqueCount="30">
  <si>
    <t>問卷筆數</t>
    <phoneticPr fontId="2" type="noConversion"/>
  </si>
  <si>
    <t>準公共幼兒園</t>
    <phoneticPr fontId="2" type="noConversion"/>
  </si>
  <si>
    <t>5/19~28出勤類型</t>
    <phoneticPr fontId="2" type="noConversion"/>
  </si>
  <si>
    <t>5/31~6/14出勤類型</t>
    <phoneticPr fontId="2" type="noConversion"/>
  </si>
  <si>
    <t>5/19~28薪資概況</t>
    <phoneticPr fontId="2" type="noConversion"/>
  </si>
  <si>
    <t>私立(非準公)幼兒園</t>
    <phoneticPr fontId="2" type="noConversion"/>
  </si>
  <si>
    <t>非營利幼兒園</t>
    <phoneticPr fontId="2" type="noConversion"/>
  </si>
  <si>
    <t>百分比</t>
    <phoneticPr fontId="2" type="noConversion"/>
  </si>
  <si>
    <t>2. 自請「照顧假」/特休/事假</t>
    <phoneticPr fontId="2" type="noConversion"/>
  </si>
  <si>
    <t>3. 被協商請特休/事假</t>
    <phoneticPr fontId="2" type="noConversion"/>
  </si>
  <si>
    <t>4. 被強制請特休/事假</t>
    <phoneticPr fontId="2" type="noConversion"/>
  </si>
  <si>
    <t>5. 以上狀況的混合</t>
    <phoneticPr fontId="2" type="noConversion"/>
  </si>
  <si>
    <t>非自主性休假(3+4+5+6)</t>
    <phoneticPr fontId="2" type="noConversion"/>
  </si>
  <si>
    <t>私立(非準公)托嬰中心</t>
  </si>
  <si>
    <t>準公共托嬰中心</t>
  </si>
  <si>
    <t>公共托嬰中心</t>
    <phoneticPr fontId="2" type="noConversion"/>
  </si>
  <si>
    <t>百分比</t>
    <phoneticPr fontId="2" type="noConversion"/>
  </si>
  <si>
    <t>1. 薪水沒有受到影響</t>
    <phoneticPr fontId="2" type="noConversion"/>
  </si>
  <si>
    <r>
      <t>2. 不清楚</t>
    </r>
    <r>
      <rPr>
        <sz val="12"/>
        <color theme="1"/>
        <rFont val="新細明體"/>
        <family val="1"/>
        <charset val="136"/>
      </rPr>
      <t>、未知、尚未確定</t>
    </r>
    <phoneticPr fontId="2" type="noConversion"/>
  </si>
  <si>
    <t>3. 被要求先以休特休的方式抵假</t>
    <phoneticPr fontId="2" type="noConversion"/>
  </si>
  <si>
    <t>4. 被排定上班日才給薪，沒排定上班日被要求請假、不支薪</t>
    <phoneticPr fontId="2" type="noConversion"/>
  </si>
  <si>
    <r>
      <t>5. 其他：按鐘點給</t>
    </r>
    <r>
      <rPr>
        <sz val="12"/>
        <color theme="1"/>
        <rFont val="新細明體"/>
        <family val="1"/>
        <charset val="136"/>
      </rPr>
      <t>、給底薪、留職停薪、資遣、預支下年度的特休、一天500元、只領5天、一天扣1000元、只領餐費和加班補助、八成薪等等</t>
    </r>
    <phoneticPr fontId="2" type="noConversion"/>
  </si>
  <si>
    <t>薪水受到影響(3+4+5)</t>
    <phoneticPr fontId="2" type="noConversion"/>
  </si>
  <si>
    <t>私立(非準公)托嬰中心</t>
    <phoneticPr fontId="2" type="noConversion"/>
  </si>
  <si>
    <t>準公共托嬰中心</t>
    <phoneticPr fontId="2" type="noConversion"/>
  </si>
  <si>
    <t>公共托嬰中心</t>
    <phoneticPr fontId="2" type="noConversion"/>
  </si>
  <si>
    <t>1. 依照日常到機構或居家分流上班</t>
    <phoneticPr fontId="2" type="noConversion"/>
  </si>
  <si>
    <r>
      <t xml:space="preserve">6. </t>
    </r>
    <r>
      <rPr>
        <sz val="12"/>
        <color theme="1"/>
        <rFont val="新細明體"/>
        <family val="2"/>
        <charset val="136"/>
        <scheme val="minor"/>
      </rPr>
      <t>其他(彈性</t>
    </r>
    <r>
      <rPr>
        <sz val="12"/>
        <color theme="1"/>
        <rFont val="新細明體"/>
        <family val="1"/>
        <charset val="136"/>
      </rPr>
      <t>、輪值等等，部分天數上班)</t>
    </r>
    <phoneticPr fontId="2" type="noConversion"/>
  </si>
  <si>
    <r>
      <t xml:space="preserve">6. </t>
    </r>
    <r>
      <rPr>
        <sz val="12"/>
        <color theme="1"/>
        <rFont val="新細明體"/>
        <family val="2"/>
        <charset val="136"/>
        <scheme val="minor"/>
      </rPr>
      <t>其他</t>
    </r>
    <r>
      <rPr>
        <sz val="12"/>
        <color theme="1"/>
        <rFont val="新細明體"/>
        <family val="1"/>
        <charset val="136"/>
        <scheme val="minor"/>
      </rPr>
      <t>(</t>
    </r>
    <r>
      <rPr>
        <sz val="12"/>
        <color theme="1"/>
        <rFont val="新細明體"/>
        <family val="2"/>
        <charset val="136"/>
        <scheme val="minor"/>
      </rPr>
      <t>彈性、輪值等等，部分天數上班</t>
    </r>
    <r>
      <rPr>
        <sz val="12"/>
        <color theme="1"/>
        <rFont val="新細明體"/>
        <family val="1"/>
        <charset val="136"/>
        <scheme val="minor"/>
      </rPr>
      <t>)</t>
    </r>
    <phoneticPr fontId="2" type="noConversion"/>
  </si>
  <si>
    <t>5/31~6/14薪資概況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</si>
</sst>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10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0" fillId="0" borderId="3" xfId="0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0" fontId="0" fillId="0" borderId="3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0" fontId="6" fillId="0" borderId="4" xfId="0" applyNumberFormat="1" applyFont="1" applyBorder="1">
      <alignment vertical="center"/>
    </xf>
    <xf numFmtId="0" fontId="0" fillId="0" borderId="3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>
      <alignment vertical="center"/>
    </xf>
    <xf numFmtId="0" fontId="5" fillId="0" borderId="2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>
      <alignment vertical="center"/>
    </xf>
    <xf numFmtId="9" fontId="5" fillId="0" borderId="1" xfId="0" applyNumberFormat="1" applyFont="1" applyBorder="1">
      <alignment vertical="center"/>
    </xf>
    <xf numFmtId="0" fontId="5" fillId="0" borderId="3" xfId="0" applyNumberFormat="1" applyFont="1" applyBorder="1">
      <alignment vertical="center"/>
    </xf>
    <xf numFmtId="0" fontId="7" fillId="0" borderId="5" xfId="0" applyNumberFormat="1" applyFont="1" applyBorder="1">
      <alignment vertical="center"/>
    </xf>
    <xf numFmtId="10" fontId="0" fillId="0" borderId="1" xfId="0" applyNumberForma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>
      <alignment vertical="center"/>
    </xf>
    <xf numFmtId="10" fontId="6" fillId="0" borderId="6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10" fontId="5" fillId="0" borderId="3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9" xfId="0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10" fontId="5" fillId="0" borderId="5" xfId="0" applyNumberFormat="1" applyFont="1" applyBorder="1">
      <alignment vertical="center"/>
    </xf>
    <xf numFmtId="10" fontId="0" fillId="0" borderId="9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tabSelected="1" topLeftCell="A7" workbookViewId="0">
      <selection activeCell="L20" sqref="L20"/>
    </sheetView>
  </sheetViews>
  <sheetFormatPr defaultRowHeight="30" customHeight="1" x14ac:dyDescent="0.25"/>
  <cols>
    <col min="2" max="2" width="36.25" customWidth="1"/>
    <col min="3" max="3" width="19.875" customWidth="1"/>
    <col min="4" max="4" width="15.625" style="20" customWidth="1"/>
    <col min="5" max="5" width="15.625" style="27" customWidth="1"/>
    <col min="6" max="6" width="7.625" style="27" customWidth="1"/>
    <col min="7" max="7" width="8" style="27" customWidth="1"/>
    <col min="8" max="8" width="19.125" customWidth="1"/>
    <col min="9" max="9" width="16.375" customWidth="1"/>
    <col min="10" max="10" width="16.625" customWidth="1"/>
  </cols>
  <sheetData>
    <row r="2" spans="2:10" s="1" customFormat="1" ht="36" customHeight="1" x14ac:dyDescent="0.25">
      <c r="B2" s="3"/>
      <c r="C2" s="28" t="s">
        <v>5</v>
      </c>
      <c r="D2" s="15" t="s">
        <v>1</v>
      </c>
      <c r="E2" s="22" t="s">
        <v>6</v>
      </c>
      <c r="F2" s="22"/>
      <c r="G2" s="22"/>
      <c r="H2" s="28" t="s">
        <v>5</v>
      </c>
      <c r="I2" s="15" t="s">
        <v>1</v>
      </c>
      <c r="J2" s="22" t="s">
        <v>6</v>
      </c>
    </row>
    <row r="3" spans="2:10" ht="30" customHeight="1" x14ac:dyDescent="0.25">
      <c r="B3" s="4" t="s">
        <v>0</v>
      </c>
      <c r="C3" s="4">
        <v>1028</v>
      </c>
      <c r="D3" s="16">
        <v>455</v>
      </c>
      <c r="E3" s="8">
        <v>228</v>
      </c>
      <c r="F3" s="8"/>
      <c r="G3" s="8" t="s">
        <v>7</v>
      </c>
      <c r="H3" s="7">
        <v>1</v>
      </c>
      <c r="I3" s="7">
        <v>1</v>
      </c>
      <c r="J3" s="30">
        <v>1</v>
      </c>
    </row>
    <row r="4" spans="2:10" ht="30" customHeight="1" x14ac:dyDescent="0.25">
      <c r="B4" s="5" t="s">
        <v>2</v>
      </c>
      <c r="C4" s="4"/>
      <c r="D4" s="16"/>
      <c r="E4" s="8"/>
      <c r="F4" s="8"/>
      <c r="G4" s="8"/>
      <c r="H4" s="4"/>
      <c r="I4" s="16"/>
      <c r="J4" s="8"/>
    </row>
    <row r="5" spans="2:10" ht="30" customHeight="1" x14ac:dyDescent="0.25">
      <c r="B5" s="8" t="s">
        <v>26</v>
      </c>
      <c r="C5" s="4">
        <v>151</v>
      </c>
      <c r="D5" s="21">
        <v>82</v>
      </c>
      <c r="E5" s="23">
        <v>158</v>
      </c>
      <c r="F5" s="23"/>
      <c r="G5" s="8"/>
      <c r="H5" s="6">
        <v>0.1469</v>
      </c>
      <c r="I5" s="33">
        <v>0.1802</v>
      </c>
      <c r="J5" s="34">
        <v>0.69299999999999995</v>
      </c>
    </row>
    <row r="6" spans="2:10" ht="30" customHeight="1" x14ac:dyDescent="0.25">
      <c r="B6" s="4" t="s">
        <v>8</v>
      </c>
      <c r="C6" s="4">
        <f>71+27+10</f>
        <v>108</v>
      </c>
      <c r="D6" s="16">
        <f>21+4+3</f>
        <v>28</v>
      </c>
      <c r="E6" s="24">
        <v>14</v>
      </c>
      <c r="F6" s="24"/>
      <c r="G6" s="8"/>
      <c r="H6" s="6">
        <v>0.1051</v>
      </c>
      <c r="I6" s="6">
        <v>6.1499999999999999E-2</v>
      </c>
      <c r="J6" s="35">
        <v>6.1400000000000003E-2</v>
      </c>
    </row>
    <row r="7" spans="2:10" ht="30" customHeight="1" x14ac:dyDescent="0.25">
      <c r="B7" s="4" t="s">
        <v>9</v>
      </c>
      <c r="C7" s="4">
        <f>150+39</f>
        <v>189</v>
      </c>
      <c r="D7" s="16">
        <f>66+22</f>
        <v>88</v>
      </c>
      <c r="E7" s="24">
        <v>10</v>
      </c>
      <c r="F7" s="24"/>
      <c r="G7" s="8"/>
      <c r="H7" s="6">
        <v>0.18390000000000001</v>
      </c>
      <c r="I7" s="6">
        <v>0.19339999999999999</v>
      </c>
      <c r="J7" s="35">
        <v>4.3900000000000002E-2</v>
      </c>
    </row>
    <row r="8" spans="2:10" ht="30" customHeight="1" x14ac:dyDescent="0.25">
      <c r="B8" s="4" t="s">
        <v>10</v>
      </c>
      <c r="C8" s="4">
        <f>116</f>
        <v>116</v>
      </c>
      <c r="D8" s="16">
        <f>53</f>
        <v>53</v>
      </c>
      <c r="E8" s="24">
        <v>10</v>
      </c>
      <c r="F8" s="24"/>
      <c r="G8" s="8"/>
      <c r="H8" s="6">
        <v>0.1128</v>
      </c>
      <c r="I8" s="6">
        <v>0.11650000000000001</v>
      </c>
      <c r="J8" s="35">
        <v>4.3900000000000002E-2</v>
      </c>
    </row>
    <row r="9" spans="2:10" ht="30" customHeight="1" x14ac:dyDescent="0.25">
      <c r="B9" s="8" t="s">
        <v>11</v>
      </c>
      <c r="C9" s="4">
        <v>247</v>
      </c>
      <c r="D9" s="16">
        <v>103</v>
      </c>
      <c r="E9" s="24">
        <v>22</v>
      </c>
      <c r="F9" s="24"/>
      <c r="G9" s="8"/>
      <c r="H9" s="6">
        <v>0.2402</v>
      </c>
      <c r="I9" s="6">
        <v>0.22639999999999999</v>
      </c>
      <c r="J9" s="35">
        <v>9.6500000000000002E-2</v>
      </c>
    </row>
    <row r="10" spans="2:10" ht="30" customHeight="1" thickBot="1" x14ac:dyDescent="0.3">
      <c r="B10" s="8" t="s">
        <v>27</v>
      </c>
      <c r="C10" s="4">
        <v>217</v>
      </c>
      <c r="D10" s="16">
        <v>101</v>
      </c>
      <c r="E10" s="24">
        <v>14</v>
      </c>
      <c r="F10" s="24"/>
      <c r="G10" s="8"/>
      <c r="H10" s="6">
        <v>0.21110000000000001</v>
      </c>
      <c r="I10" s="6">
        <v>0.222</v>
      </c>
      <c r="J10" s="35">
        <v>6.1400000000000003E-2</v>
      </c>
    </row>
    <row r="11" spans="2:10" ht="30" customHeight="1" thickTop="1" thickBot="1" x14ac:dyDescent="0.3">
      <c r="B11" s="12" t="s">
        <v>12</v>
      </c>
      <c r="C11" s="18">
        <f>SUM(C7:C10)</f>
        <v>769</v>
      </c>
      <c r="D11" s="18">
        <f>SUM(D7:D10)</f>
        <v>345</v>
      </c>
      <c r="E11" s="18">
        <f>SUM(E7:E10)</f>
        <v>56</v>
      </c>
      <c r="F11" s="31"/>
      <c r="G11" s="26"/>
      <c r="H11" s="36">
        <v>0.74809999999999999</v>
      </c>
      <c r="I11" s="36">
        <v>0.75819999999999999</v>
      </c>
      <c r="J11" s="36">
        <v>0.24560000000000001</v>
      </c>
    </row>
    <row r="12" spans="2:10" ht="30" customHeight="1" thickTop="1" x14ac:dyDescent="0.25">
      <c r="B12" s="9"/>
      <c r="C12" s="9"/>
      <c r="D12" s="19"/>
      <c r="E12" s="26"/>
      <c r="F12" s="26"/>
      <c r="G12" s="26"/>
      <c r="H12" s="9"/>
      <c r="I12" s="9"/>
      <c r="J12" s="9"/>
    </row>
    <row r="13" spans="2:10" ht="30" customHeight="1" x14ac:dyDescent="0.25">
      <c r="B13" s="5" t="s">
        <v>3</v>
      </c>
      <c r="C13" s="4"/>
      <c r="D13" s="16"/>
      <c r="E13" s="8"/>
      <c r="F13" s="8"/>
      <c r="G13" s="8"/>
      <c r="H13" s="4"/>
      <c r="I13" s="4"/>
      <c r="J13" s="4"/>
    </row>
    <row r="14" spans="2:10" ht="30" customHeight="1" x14ac:dyDescent="0.25">
      <c r="B14" s="8" t="s">
        <v>26</v>
      </c>
      <c r="C14" s="4">
        <v>173</v>
      </c>
      <c r="D14" s="21">
        <v>85</v>
      </c>
      <c r="E14" s="23">
        <v>169</v>
      </c>
      <c r="F14" s="23"/>
      <c r="G14" s="8"/>
      <c r="H14" s="6">
        <v>0.16830000000000001</v>
      </c>
      <c r="I14" s="6">
        <v>0.18679999999999999</v>
      </c>
      <c r="J14" s="6">
        <v>0.74119999999999997</v>
      </c>
    </row>
    <row r="15" spans="2:10" ht="30" customHeight="1" x14ac:dyDescent="0.25">
      <c r="B15" s="4" t="s">
        <v>8</v>
      </c>
      <c r="C15" s="4">
        <f>72+28+7</f>
        <v>107</v>
      </c>
      <c r="D15" s="16">
        <f>34+8+2</f>
        <v>44</v>
      </c>
      <c r="E15" s="24">
        <v>7</v>
      </c>
      <c r="F15" s="24"/>
      <c r="G15" s="8"/>
      <c r="H15" s="6">
        <v>0.1041</v>
      </c>
      <c r="I15" s="6">
        <v>9.6699999999999994E-2</v>
      </c>
      <c r="J15" s="6">
        <v>3.0700000000000002E-2</v>
      </c>
    </row>
    <row r="16" spans="2:10" ht="30" customHeight="1" x14ac:dyDescent="0.25">
      <c r="B16" s="4" t="s">
        <v>9</v>
      </c>
      <c r="C16" s="4">
        <f>81+6+42</f>
        <v>129</v>
      </c>
      <c r="D16" s="16">
        <f>48+20</f>
        <v>68</v>
      </c>
      <c r="E16" s="24">
        <v>3</v>
      </c>
      <c r="F16" s="24"/>
      <c r="G16" s="8"/>
      <c r="H16" s="6">
        <v>0.1255</v>
      </c>
      <c r="I16" s="6">
        <v>0.14949999999999999</v>
      </c>
      <c r="J16" s="6">
        <v>1.32E-2</v>
      </c>
    </row>
    <row r="17" spans="2:10" ht="30" customHeight="1" x14ac:dyDescent="0.25">
      <c r="B17" s="4" t="s">
        <v>10</v>
      </c>
      <c r="C17" s="4">
        <v>93</v>
      </c>
      <c r="D17" s="16">
        <f>47</f>
        <v>47</v>
      </c>
      <c r="E17" s="24">
        <v>8</v>
      </c>
      <c r="F17" s="24"/>
      <c r="G17" s="8"/>
      <c r="H17" s="6">
        <v>9.0499999999999997E-2</v>
      </c>
      <c r="I17" s="6">
        <v>0.1033</v>
      </c>
      <c r="J17" s="6">
        <v>3.5099999999999999E-2</v>
      </c>
    </row>
    <row r="18" spans="2:10" ht="30" customHeight="1" x14ac:dyDescent="0.25">
      <c r="B18" s="8" t="s">
        <v>11</v>
      </c>
      <c r="C18" s="4">
        <v>234</v>
      </c>
      <c r="D18" s="16">
        <v>81</v>
      </c>
      <c r="E18" s="24">
        <v>25</v>
      </c>
      <c r="F18" s="24"/>
      <c r="G18" s="8"/>
      <c r="H18" s="6">
        <v>0.2276</v>
      </c>
      <c r="I18" s="6">
        <v>0.17799999999999999</v>
      </c>
      <c r="J18" s="6">
        <v>0.1096</v>
      </c>
    </row>
    <row r="19" spans="2:10" ht="30" customHeight="1" thickBot="1" x14ac:dyDescent="0.3">
      <c r="B19" s="11" t="s">
        <v>28</v>
      </c>
      <c r="C19" s="4">
        <v>292</v>
      </c>
      <c r="D19" s="17">
        <v>130</v>
      </c>
      <c r="E19" s="25">
        <v>16</v>
      </c>
      <c r="F19" s="24"/>
      <c r="G19" s="8"/>
      <c r="H19" s="6">
        <v>0.28399999999999997</v>
      </c>
      <c r="I19" s="6">
        <v>0.28570000000000001</v>
      </c>
      <c r="J19" s="6">
        <v>7.0199999999999999E-2</v>
      </c>
    </row>
    <row r="20" spans="2:10" s="2" customFormat="1" ht="30" customHeight="1" thickTop="1" thickBot="1" x14ac:dyDescent="0.3">
      <c r="B20" s="12" t="s">
        <v>12</v>
      </c>
      <c r="C20" s="18">
        <f>SUM(C16:C19)</f>
        <v>748</v>
      </c>
      <c r="D20" s="18">
        <f>SUM(D16:D19)</f>
        <v>326</v>
      </c>
      <c r="E20" s="18">
        <f>SUM(E16:E19)</f>
        <v>52</v>
      </c>
      <c r="F20" s="32"/>
      <c r="G20" s="29"/>
      <c r="H20" s="36">
        <v>0.72760000000000002</v>
      </c>
      <c r="I20" s="36">
        <v>0.71650000000000003</v>
      </c>
      <c r="J20" s="36">
        <v>0.2281</v>
      </c>
    </row>
    <row r="21" spans="2:10" ht="30" customHeight="1" thickTop="1" x14ac:dyDescent="0.25"/>
  </sheetData>
  <phoneticPr fontId="2" type="noConversion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topLeftCell="A7" workbookViewId="0">
      <selection activeCell="H9" sqref="H9"/>
    </sheetView>
  </sheetViews>
  <sheetFormatPr defaultRowHeight="30" customHeight="1" x14ac:dyDescent="0.25"/>
  <cols>
    <col min="2" max="2" width="36" customWidth="1"/>
    <col min="3" max="3" width="21.875" customWidth="1"/>
    <col min="4" max="4" width="15.625" style="20" customWidth="1"/>
    <col min="5" max="5" width="15.625" style="27" customWidth="1"/>
    <col min="6" max="6" width="7.625" style="27" customWidth="1"/>
    <col min="7" max="7" width="8.25" style="27" customWidth="1"/>
    <col min="8" max="8" width="21.25" customWidth="1"/>
    <col min="9" max="9" width="16.375" customWidth="1"/>
    <col min="10" max="10" width="16.625" customWidth="1"/>
  </cols>
  <sheetData>
    <row r="2" spans="2:10" s="1" customFormat="1" ht="36" customHeight="1" x14ac:dyDescent="0.25">
      <c r="B2" s="3"/>
      <c r="C2" s="28" t="s">
        <v>13</v>
      </c>
      <c r="D2" s="15" t="s">
        <v>14</v>
      </c>
      <c r="E2" s="22" t="s">
        <v>15</v>
      </c>
      <c r="F2" s="22"/>
      <c r="G2" s="22"/>
      <c r="H2" s="28" t="s">
        <v>13</v>
      </c>
      <c r="I2" s="15" t="s">
        <v>14</v>
      </c>
      <c r="J2" s="22" t="s">
        <v>15</v>
      </c>
    </row>
    <row r="3" spans="2:10" ht="30" customHeight="1" x14ac:dyDescent="0.25">
      <c r="B3" s="4" t="s">
        <v>0</v>
      </c>
      <c r="C3" s="8">
        <v>92</v>
      </c>
      <c r="D3" s="8">
        <v>296</v>
      </c>
      <c r="E3" s="8">
        <v>151</v>
      </c>
      <c r="F3" s="8"/>
      <c r="G3" s="8" t="s">
        <v>7</v>
      </c>
      <c r="H3" s="7">
        <v>1</v>
      </c>
      <c r="I3" s="7">
        <v>1</v>
      </c>
      <c r="J3" s="30">
        <v>1</v>
      </c>
    </row>
    <row r="4" spans="2:10" ht="30" customHeight="1" x14ac:dyDescent="0.25">
      <c r="B4" s="5" t="s">
        <v>2</v>
      </c>
      <c r="C4" s="4"/>
      <c r="D4" s="16"/>
      <c r="E4" s="8"/>
      <c r="F4" s="8"/>
      <c r="G4" s="8"/>
      <c r="H4" s="4"/>
      <c r="I4" s="16"/>
      <c r="J4" s="8"/>
    </row>
    <row r="5" spans="2:10" ht="30" customHeight="1" x14ac:dyDescent="0.25">
      <c r="B5" s="8" t="s">
        <v>26</v>
      </c>
      <c r="C5" s="4">
        <v>13</v>
      </c>
      <c r="D5" s="21">
        <v>30</v>
      </c>
      <c r="E5" s="23">
        <v>31</v>
      </c>
      <c r="F5" s="23"/>
      <c r="G5" s="8"/>
      <c r="H5" s="6">
        <v>0.14130000000000001</v>
      </c>
      <c r="I5" s="33">
        <v>0.1014</v>
      </c>
      <c r="J5" s="34">
        <v>0.20530000000000001</v>
      </c>
    </row>
    <row r="6" spans="2:10" ht="30" customHeight="1" x14ac:dyDescent="0.25">
      <c r="B6" s="4" t="s">
        <v>8</v>
      </c>
      <c r="C6" s="4">
        <v>14</v>
      </c>
      <c r="D6" s="16">
        <v>63</v>
      </c>
      <c r="E6" s="24">
        <v>14</v>
      </c>
      <c r="F6" s="24"/>
      <c r="G6" s="8"/>
      <c r="H6" s="6">
        <v>0.1522</v>
      </c>
      <c r="I6" s="6">
        <v>0.21279999999999999</v>
      </c>
      <c r="J6" s="35">
        <v>9.2700000000000005E-2</v>
      </c>
    </row>
    <row r="7" spans="2:10" ht="30" customHeight="1" x14ac:dyDescent="0.25">
      <c r="B7" s="4" t="s">
        <v>9</v>
      </c>
      <c r="C7" s="4">
        <v>13</v>
      </c>
      <c r="D7" s="16">
        <v>63</v>
      </c>
      <c r="E7" s="24">
        <v>23</v>
      </c>
      <c r="F7" s="24"/>
      <c r="G7" s="8"/>
      <c r="H7" s="6">
        <v>0.14130000000000001</v>
      </c>
      <c r="I7" s="6">
        <v>0.21279999999999999</v>
      </c>
      <c r="J7" s="35">
        <v>0.15229999999999999</v>
      </c>
    </row>
    <row r="8" spans="2:10" ht="30" customHeight="1" x14ac:dyDescent="0.25">
      <c r="B8" s="4" t="s">
        <v>10</v>
      </c>
      <c r="C8" s="4">
        <v>10</v>
      </c>
      <c r="D8" s="16">
        <v>28</v>
      </c>
      <c r="E8" s="24">
        <v>14</v>
      </c>
      <c r="F8" s="24"/>
      <c r="G8" s="8"/>
      <c r="H8" s="6">
        <v>0.1087</v>
      </c>
      <c r="I8" s="6">
        <v>9.4600000000000004E-2</v>
      </c>
      <c r="J8" s="35">
        <v>9.2700000000000005E-2</v>
      </c>
    </row>
    <row r="9" spans="2:10" ht="30" customHeight="1" x14ac:dyDescent="0.25">
      <c r="B9" s="8" t="s">
        <v>11</v>
      </c>
      <c r="C9" s="4">
        <v>15</v>
      </c>
      <c r="D9" s="16">
        <v>37</v>
      </c>
      <c r="E9" s="24">
        <v>49</v>
      </c>
      <c r="F9" s="24"/>
      <c r="G9" s="8"/>
      <c r="H9" s="6">
        <v>0.16300000000000001</v>
      </c>
      <c r="I9" s="6">
        <v>0.125</v>
      </c>
      <c r="J9" s="35">
        <v>0.32450000000000001</v>
      </c>
    </row>
    <row r="10" spans="2:10" ht="30" customHeight="1" thickBot="1" x14ac:dyDescent="0.3">
      <c r="B10" s="8" t="s">
        <v>28</v>
      </c>
      <c r="C10" s="4">
        <v>27</v>
      </c>
      <c r="D10" s="16">
        <v>75</v>
      </c>
      <c r="E10" s="24">
        <v>20</v>
      </c>
      <c r="F10" s="24"/>
      <c r="G10" s="8"/>
      <c r="H10" s="6">
        <v>0.29349999999999998</v>
      </c>
      <c r="I10" s="6">
        <v>0.25340000000000001</v>
      </c>
      <c r="J10" s="35">
        <v>0.13250000000000001</v>
      </c>
    </row>
    <row r="11" spans="2:10" ht="30" customHeight="1" thickTop="1" thickBot="1" x14ac:dyDescent="0.3">
      <c r="B11" s="12" t="s">
        <v>12</v>
      </c>
      <c r="C11" s="18">
        <f>SUM(C7:C10)</f>
        <v>65</v>
      </c>
      <c r="D11" s="18">
        <f>SUM(D7:D10)</f>
        <v>203</v>
      </c>
      <c r="E11" s="18">
        <f>SUM(E7:E10)</f>
        <v>106</v>
      </c>
      <c r="F11" s="31"/>
      <c r="G11" s="26"/>
      <c r="H11" s="36">
        <v>0.70650000000000002</v>
      </c>
      <c r="I11" s="36">
        <v>0.68579999999999997</v>
      </c>
      <c r="J11" s="36">
        <v>0.70199999999999996</v>
      </c>
    </row>
    <row r="12" spans="2:10" ht="30" customHeight="1" thickTop="1" x14ac:dyDescent="0.25">
      <c r="B12" s="9"/>
      <c r="C12" s="9"/>
      <c r="D12" s="19"/>
      <c r="E12" s="26"/>
      <c r="F12" s="26"/>
      <c r="G12" s="26"/>
      <c r="H12" s="9"/>
      <c r="I12" s="9"/>
      <c r="J12" s="9"/>
    </row>
    <row r="13" spans="2:10" ht="30" customHeight="1" x14ac:dyDescent="0.25">
      <c r="B13" s="5" t="s">
        <v>3</v>
      </c>
      <c r="C13" s="4"/>
      <c r="D13" s="16"/>
      <c r="E13" s="8"/>
      <c r="F13" s="8"/>
      <c r="G13" s="8"/>
      <c r="H13" s="4"/>
      <c r="I13" s="4"/>
      <c r="J13" s="4"/>
    </row>
    <row r="14" spans="2:10" ht="30" customHeight="1" x14ac:dyDescent="0.25">
      <c r="B14" s="8" t="s">
        <v>26</v>
      </c>
      <c r="C14" s="4">
        <v>12</v>
      </c>
      <c r="D14" s="21">
        <v>42</v>
      </c>
      <c r="E14" s="23">
        <v>35</v>
      </c>
      <c r="F14" s="23"/>
      <c r="G14" s="8"/>
      <c r="H14" s="6">
        <v>0.13039999999999999</v>
      </c>
      <c r="I14" s="6">
        <v>0.1419</v>
      </c>
      <c r="J14" s="6">
        <v>0.23180000000000001</v>
      </c>
    </row>
    <row r="15" spans="2:10" ht="30" customHeight="1" x14ac:dyDescent="0.25">
      <c r="B15" s="4" t="s">
        <v>8</v>
      </c>
      <c r="C15" s="4">
        <v>17</v>
      </c>
      <c r="D15" s="16">
        <v>62</v>
      </c>
      <c r="E15" s="24">
        <v>16</v>
      </c>
      <c r="F15" s="24"/>
      <c r="G15" s="8"/>
      <c r="H15" s="6">
        <v>0.18479999999999999</v>
      </c>
      <c r="I15" s="6">
        <v>0.20949999999999999</v>
      </c>
      <c r="J15" s="6">
        <v>0.106</v>
      </c>
    </row>
    <row r="16" spans="2:10" ht="30" customHeight="1" x14ac:dyDescent="0.25">
      <c r="B16" s="4" t="s">
        <v>9</v>
      </c>
      <c r="C16" s="4">
        <v>9</v>
      </c>
      <c r="D16" s="16">
        <v>42</v>
      </c>
      <c r="E16" s="24">
        <v>18</v>
      </c>
      <c r="F16" s="24"/>
      <c r="G16" s="8"/>
      <c r="H16" s="6">
        <v>9.7799999999999998E-2</v>
      </c>
      <c r="I16" s="6">
        <v>0.1419</v>
      </c>
      <c r="J16" s="6">
        <v>0.1192</v>
      </c>
    </row>
    <row r="17" spans="2:10" ht="30" customHeight="1" x14ac:dyDescent="0.25">
      <c r="B17" s="4" t="s">
        <v>10</v>
      </c>
      <c r="C17" s="4">
        <v>13</v>
      </c>
      <c r="D17" s="16">
        <v>18</v>
      </c>
      <c r="E17" s="24">
        <v>9</v>
      </c>
      <c r="F17" s="24"/>
      <c r="G17" s="8"/>
      <c r="H17" s="6">
        <v>0.14130000000000001</v>
      </c>
      <c r="I17" s="6">
        <v>6.08E-2</v>
      </c>
      <c r="J17" s="6">
        <v>5.96E-2</v>
      </c>
    </row>
    <row r="18" spans="2:10" ht="30" customHeight="1" x14ac:dyDescent="0.25">
      <c r="B18" s="8" t="s">
        <v>11</v>
      </c>
      <c r="C18" s="4">
        <v>12</v>
      </c>
      <c r="D18" s="16">
        <v>46</v>
      </c>
      <c r="E18" s="24">
        <v>49</v>
      </c>
      <c r="F18" s="24"/>
      <c r="G18" s="8"/>
      <c r="H18" s="6">
        <v>0.13039999999999999</v>
      </c>
      <c r="I18" s="6">
        <v>0.15540000000000001</v>
      </c>
      <c r="J18" s="6">
        <v>0.32450000000000001</v>
      </c>
    </row>
    <row r="19" spans="2:10" ht="30" customHeight="1" thickBot="1" x14ac:dyDescent="0.3">
      <c r="B19" s="11" t="s">
        <v>28</v>
      </c>
      <c r="C19" s="4">
        <v>29</v>
      </c>
      <c r="D19" s="17">
        <v>86</v>
      </c>
      <c r="E19" s="25">
        <v>24</v>
      </c>
      <c r="F19" s="24"/>
      <c r="G19" s="8"/>
      <c r="H19" s="6">
        <v>0.31519999999999998</v>
      </c>
      <c r="I19" s="6">
        <v>0.29049999999999998</v>
      </c>
      <c r="J19" s="6">
        <v>0.15890000000000001</v>
      </c>
    </row>
    <row r="20" spans="2:10" s="2" customFormat="1" ht="30" customHeight="1" thickTop="1" thickBot="1" x14ac:dyDescent="0.3">
      <c r="B20" s="12" t="s">
        <v>12</v>
      </c>
      <c r="C20" s="18">
        <f>SUM(C16:C19)</f>
        <v>63</v>
      </c>
      <c r="D20" s="18">
        <f>SUM(D16:D19)</f>
        <v>192</v>
      </c>
      <c r="E20" s="18">
        <f>SUM(E16:E19)</f>
        <v>100</v>
      </c>
      <c r="F20" s="32"/>
      <c r="G20" s="29"/>
      <c r="H20" s="36">
        <v>0.68469999999999998</v>
      </c>
      <c r="I20" s="36">
        <v>0.64859999999999995</v>
      </c>
      <c r="J20" s="36">
        <v>0.66220000000000001</v>
      </c>
    </row>
    <row r="21" spans="2:10" ht="30" customHeight="1" thickTop="1" x14ac:dyDescent="0.25"/>
  </sheetData>
  <phoneticPr fontId="2" type="noConversion"/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opLeftCell="A7" workbookViewId="0">
      <selection activeCell="B13" sqref="B13"/>
    </sheetView>
  </sheetViews>
  <sheetFormatPr defaultRowHeight="16.5" x14ac:dyDescent="0.25"/>
  <cols>
    <col min="2" max="2" width="45.25" customWidth="1"/>
    <col min="3" max="3" width="19.875" customWidth="1"/>
    <col min="4" max="4" width="14.5" customWidth="1"/>
    <col min="5" max="5" width="15" style="27" customWidth="1"/>
    <col min="8" max="8" width="19.5" customWidth="1"/>
    <col min="9" max="9" width="14.25" customWidth="1"/>
    <col min="10" max="10" width="14.5" customWidth="1"/>
  </cols>
  <sheetData>
    <row r="1" spans="2:10" ht="36" customHeight="1" x14ac:dyDescent="0.25"/>
    <row r="2" spans="2:10" ht="34.5" customHeight="1" x14ac:dyDescent="0.25">
      <c r="B2" s="10"/>
      <c r="C2" s="28" t="s">
        <v>5</v>
      </c>
      <c r="D2" s="15" t="s">
        <v>1</v>
      </c>
      <c r="E2" s="39" t="s">
        <v>6</v>
      </c>
      <c r="F2" s="4"/>
      <c r="G2" s="43"/>
      <c r="H2" s="28" t="s">
        <v>5</v>
      </c>
      <c r="I2" s="15" t="s">
        <v>1</v>
      </c>
      <c r="J2" s="22" t="s">
        <v>6</v>
      </c>
    </row>
    <row r="3" spans="2:10" ht="30" customHeight="1" x14ac:dyDescent="0.25">
      <c r="B3" s="4" t="s">
        <v>0</v>
      </c>
      <c r="C3" s="4">
        <v>1028</v>
      </c>
      <c r="D3" s="4">
        <v>455</v>
      </c>
      <c r="E3" s="40">
        <v>228</v>
      </c>
      <c r="F3" s="4"/>
      <c r="G3" s="44" t="s">
        <v>16</v>
      </c>
      <c r="H3" s="7">
        <v>1</v>
      </c>
      <c r="I3" s="7">
        <v>1</v>
      </c>
      <c r="J3" s="30">
        <v>1</v>
      </c>
    </row>
    <row r="4" spans="2:10" ht="30" customHeight="1" x14ac:dyDescent="0.25">
      <c r="B4" s="5" t="s">
        <v>4</v>
      </c>
      <c r="C4" s="4"/>
      <c r="D4" s="4"/>
      <c r="E4" s="40"/>
      <c r="F4" s="4"/>
      <c r="G4" s="45"/>
      <c r="H4" s="4"/>
      <c r="I4" s="4"/>
      <c r="J4" s="8"/>
    </row>
    <row r="5" spans="2:10" s="27" customFormat="1" ht="30" customHeight="1" x14ac:dyDescent="0.25">
      <c r="B5" s="8" t="s">
        <v>17</v>
      </c>
      <c r="C5" s="8">
        <v>243</v>
      </c>
      <c r="D5" s="8">
        <v>93</v>
      </c>
      <c r="E5" s="40">
        <v>202</v>
      </c>
      <c r="F5" s="8"/>
      <c r="G5" s="46"/>
      <c r="H5" s="35">
        <v>0.2364</v>
      </c>
      <c r="I5" s="35">
        <v>0.2044</v>
      </c>
      <c r="J5" s="35">
        <v>0.88600000000000001</v>
      </c>
    </row>
    <row r="6" spans="2:10" ht="30" customHeight="1" x14ac:dyDescent="0.25">
      <c r="B6" s="4" t="s">
        <v>18</v>
      </c>
      <c r="C6" s="16">
        <v>65</v>
      </c>
      <c r="D6" s="16">
        <v>44</v>
      </c>
      <c r="E6" s="41">
        <v>6</v>
      </c>
      <c r="F6" s="4"/>
      <c r="G6" s="44"/>
      <c r="H6" s="6">
        <v>6.3200000000000006E-2</v>
      </c>
      <c r="I6" s="6">
        <v>9.6699999999999994E-2</v>
      </c>
      <c r="J6" s="35">
        <v>2.63E-2</v>
      </c>
    </row>
    <row r="7" spans="2:10" ht="30" customHeight="1" x14ac:dyDescent="0.25">
      <c r="B7" s="4" t="s">
        <v>19</v>
      </c>
      <c r="C7" s="16">
        <v>391</v>
      </c>
      <c r="D7" s="16">
        <v>199</v>
      </c>
      <c r="E7" s="41">
        <v>7</v>
      </c>
      <c r="F7" s="4"/>
      <c r="G7" s="44"/>
      <c r="H7" s="6">
        <v>0.38040000000000002</v>
      </c>
      <c r="I7" s="6">
        <v>0.43740000000000001</v>
      </c>
      <c r="J7" s="35">
        <v>3.0700000000000002E-2</v>
      </c>
    </row>
    <row r="8" spans="2:10" ht="36" customHeight="1" x14ac:dyDescent="0.25">
      <c r="B8" s="37" t="s">
        <v>20</v>
      </c>
      <c r="C8" s="16">
        <v>146</v>
      </c>
      <c r="D8" s="16">
        <v>60</v>
      </c>
      <c r="E8" s="41">
        <v>10</v>
      </c>
      <c r="F8" s="4"/>
      <c r="G8" s="47"/>
      <c r="H8" s="6">
        <v>0.14199999999999999</v>
      </c>
      <c r="I8" s="6">
        <v>0.13189999999999999</v>
      </c>
      <c r="J8" s="35">
        <v>4.3900000000000002E-2</v>
      </c>
    </row>
    <row r="9" spans="2:10" ht="51.75" customHeight="1" thickBot="1" x14ac:dyDescent="0.3">
      <c r="B9" s="13" t="s">
        <v>21</v>
      </c>
      <c r="C9" s="16">
        <v>183</v>
      </c>
      <c r="D9" s="16">
        <v>59</v>
      </c>
      <c r="E9" s="41">
        <v>3</v>
      </c>
      <c r="F9" s="4"/>
      <c r="G9" s="48"/>
      <c r="H9" s="6">
        <v>0.17799999999999999</v>
      </c>
      <c r="I9" s="6">
        <v>0.12970000000000001</v>
      </c>
      <c r="J9" s="35">
        <v>1.32E-2</v>
      </c>
    </row>
    <row r="10" spans="2:10" ht="30" customHeight="1" thickTop="1" thickBot="1" x14ac:dyDescent="0.3">
      <c r="B10" s="12" t="s">
        <v>22</v>
      </c>
      <c r="C10" s="18">
        <f>SUM(C7:C9)</f>
        <v>720</v>
      </c>
      <c r="D10" s="18">
        <f>SUM(D7:D9)</f>
        <v>318</v>
      </c>
      <c r="E10" s="18">
        <f>SUM(E7:E9)</f>
        <v>20</v>
      </c>
      <c r="F10" s="24"/>
      <c r="G10" s="49"/>
      <c r="H10" s="36">
        <v>0.70040000000000002</v>
      </c>
      <c r="I10" s="36">
        <v>0.69889999999999997</v>
      </c>
      <c r="J10" s="36">
        <v>8.77E-2</v>
      </c>
    </row>
    <row r="11" spans="2:10" ht="30" customHeight="1" thickTop="1" x14ac:dyDescent="0.25">
      <c r="B11" s="9"/>
      <c r="C11" s="14"/>
      <c r="D11" s="14"/>
      <c r="E11" s="42"/>
      <c r="F11" s="4"/>
      <c r="G11" s="4"/>
      <c r="H11" s="9"/>
      <c r="I11" s="9"/>
      <c r="J11" s="9"/>
    </row>
    <row r="12" spans="2:10" ht="30" customHeight="1" x14ac:dyDescent="0.25">
      <c r="B12" s="5" t="s">
        <v>29</v>
      </c>
      <c r="C12" s="4"/>
      <c r="D12" s="4"/>
      <c r="E12" s="40"/>
      <c r="F12" s="4"/>
      <c r="G12" s="4"/>
      <c r="H12" s="4"/>
      <c r="I12" s="4"/>
      <c r="J12" s="4"/>
    </row>
    <row r="13" spans="2:10" ht="30" customHeight="1" x14ac:dyDescent="0.25">
      <c r="B13" s="8" t="s">
        <v>17</v>
      </c>
      <c r="C13" s="8">
        <v>256</v>
      </c>
      <c r="D13" s="8">
        <v>120</v>
      </c>
      <c r="E13" s="40">
        <v>208</v>
      </c>
      <c r="F13" s="4"/>
      <c r="G13" s="4"/>
      <c r="H13" s="50">
        <v>0.249</v>
      </c>
      <c r="I13" s="38">
        <v>0.26369999999999999</v>
      </c>
      <c r="J13" s="38">
        <v>0.9123</v>
      </c>
    </row>
    <row r="14" spans="2:10" ht="30" customHeight="1" x14ac:dyDescent="0.25">
      <c r="B14" s="4" t="s">
        <v>18</v>
      </c>
      <c r="C14" s="16">
        <v>118</v>
      </c>
      <c r="D14" s="16">
        <v>47</v>
      </c>
      <c r="E14" s="41">
        <v>9</v>
      </c>
      <c r="F14" s="4"/>
      <c r="G14" s="4"/>
      <c r="H14" s="51">
        <v>0.1148</v>
      </c>
      <c r="I14" s="6">
        <v>0.1033</v>
      </c>
      <c r="J14" s="35">
        <v>3.95E-2</v>
      </c>
    </row>
    <row r="15" spans="2:10" ht="30" customHeight="1" x14ac:dyDescent="0.25">
      <c r="B15" s="4" t="s">
        <v>19</v>
      </c>
      <c r="C15" s="16">
        <v>198</v>
      </c>
      <c r="D15" s="16">
        <v>92</v>
      </c>
      <c r="E15" s="41">
        <v>4</v>
      </c>
      <c r="F15" s="4"/>
      <c r="G15" s="4"/>
      <c r="H15" s="51">
        <v>0.19259999999999999</v>
      </c>
      <c r="I15" s="6">
        <v>0.20219999999999999</v>
      </c>
      <c r="J15" s="35">
        <v>1.7500000000000002E-2</v>
      </c>
    </row>
    <row r="16" spans="2:10" ht="36.75" customHeight="1" x14ac:dyDescent="0.25">
      <c r="B16" s="37" t="s">
        <v>20</v>
      </c>
      <c r="C16" s="16">
        <v>243</v>
      </c>
      <c r="D16" s="16">
        <v>87</v>
      </c>
      <c r="E16" s="41">
        <v>4</v>
      </c>
      <c r="F16" s="4"/>
      <c r="G16" s="4"/>
      <c r="H16" s="51">
        <v>0.2364</v>
      </c>
      <c r="I16" s="6">
        <v>0.19120000000000001</v>
      </c>
      <c r="J16" s="35">
        <v>1.7500000000000002E-2</v>
      </c>
    </row>
    <row r="17" spans="2:10" ht="54" customHeight="1" thickBot="1" x14ac:dyDescent="0.3">
      <c r="B17" s="13" t="s">
        <v>21</v>
      </c>
      <c r="C17" s="16">
        <v>213</v>
      </c>
      <c r="D17" s="16">
        <v>109</v>
      </c>
      <c r="E17" s="41">
        <v>3</v>
      </c>
      <c r="F17" s="4"/>
      <c r="G17" s="4"/>
      <c r="H17" s="51">
        <v>0.2072</v>
      </c>
      <c r="I17" s="6">
        <v>0.23960000000000001</v>
      </c>
      <c r="J17" s="35">
        <v>1.32E-2</v>
      </c>
    </row>
    <row r="18" spans="2:10" ht="30" customHeight="1" thickTop="1" thickBot="1" x14ac:dyDescent="0.3">
      <c r="B18" s="12" t="s">
        <v>22</v>
      </c>
      <c r="C18" s="18">
        <f>SUM(C15:C17)</f>
        <v>654</v>
      </c>
      <c r="D18" s="18">
        <f>SUM(D15:D17)</f>
        <v>288</v>
      </c>
      <c r="E18" s="18">
        <f>SUM(E15:E17)</f>
        <v>11</v>
      </c>
      <c r="F18" s="24"/>
      <c r="G18" s="8"/>
      <c r="H18" s="36">
        <v>0.63619999999999999</v>
      </c>
      <c r="I18" s="36">
        <v>0.63300000000000001</v>
      </c>
      <c r="J18" s="36">
        <v>4.82E-2</v>
      </c>
    </row>
    <row r="19" spans="2:10" ht="17.25" thickTop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B12" sqref="B12"/>
    </sheetView>
  </sheetViews>
  <sheetFormatPr defaultRowHeight="16.5" x14ac:dyDescent="0.25"/>
  <cols>
    <col min="2" max="2" width="45.25" customWidth="1"/>
    <col min="3" max="3" width="21.125" customWidth="1"/>
    <col min="4" max="4" width="15.75" customWidth="1"/>
    <col min="5" max="5" width="15" style="27" customWidth="1"/>
    <col min="8" max="8" width="21.375" customWidth="1"/>
    <col min="9" max="9" width="16" customWidth="1"/>
    <col min="10" max="10" width="15.125" customWidth="1"/>
  </cols>
  <sheetData>
    <row r="1" spans="2:10" ht="36" customHeight="1" x14ac:dyDescent="0.25"/>
    <row r="2" spans="2:10" ht="34.5" customHeight="1" x14ac:dyDescent="0.25">
      <c r="B2" s="10"/>
      <c r="C2" s="28" t="s">
        <v>23</v>
      </c>
      <c r="D2" s="15" t="s">
        <v>24</v>
      </c>
      <c r="E2" s="39" t="s">
        <v>25</v>
      </c>
      <c r="F2" s="4"/>
      <c r="G2" s="43"/>
      <c r="H2" s="28" t="s">
        <v>23</v>
      </c>
      <c r="I2" s="15" t="s">
        <v>24</v>
      </c>
      <c r="J2" s="22" t="s">
        <v>25</v>
      </c>
    </row>
    <row r="3" spans="2:10" ht="30" customHeight="1" x14ac:dyDescent="0.25">
      <c r="B3" s="4" t="s">
        <v>0</v>
      </c>
      <c r="C3" s="4">
        <v>92</v>
      </c>
      <c r="D3" s="4">
        <v>296</v>
      </c>
      <c r="E3" s="40">
        <v>151</v>
      </c>
      <c r="F3" s="4"/>
      <c r="G3" s="44" t="s">
        <v>16</v>
      </c>
      <c r="H3" s="7">
        <v>1</v>
      </c>
      <c r="I3" s="7">
        <v>1</v>
      </c>
      <c r="J3" s="30">
        <v>1</v>
      </c>
    </row>
    <row r="4" spans="2:10" ht="30" customHeight="1" x14ac:dyDescent="0.25">
      <c r="B4" s="5" t="s">
        <v>4</v>
      </c>
      <c r="C4" s="4"/>
      <c r="D4" s="4"/>
      <c r="E4" s="40"/>
      <c r="F4" s="4"/>
      <c r="G4" s="45"/>
      <c r="H4" s="4"/>
      <c r="I4" s="4"/>
      <c r="J4" s="8"/>
    </row>
    <row r="5" spans="2:10" s="27" customFormat="1" ht="30" customHeight="1" x14ac:dyDescent="0.25">
      <c r="B5" s="8" t="s">
        <v>17</v>
      </c>
      <c r="C5" s="8">
        <v>34</v>
      </c>
      <c r="D5" s="8">
        <v>78</v>
      </c>
      <c r="E5" s="40">
        <v>52</v>
      </c>
      <c r="F5" s="8"/>
      <c r="G5" s="46"/>
      <c r="H5" s="35">
        <v>0.36959999999999998</v>
      </c>
      <c r="I5" s="35">
        <v>0.26350000000000001</v>
      </c>
      <c r="J5" s="35">
        <v>0.34439999999999998</v>
      </c>
    </row>
    <row r="6" spans="2:10" ht="30" customHeight="1" x14ac:dyDescent="0.25">
      <c r="B6" s="4" t="s">
        <v>18</v>
      </c>
      <c r="C6" s="16">
        <v>4</v>
      </c>
      <c r="D6" s="16">
        <v>4</v>
      </c>
      <c r="E6" s="41">
        <v>3</v>
      </c>
      <c r="F6" s="4"/>
      <c r="G6" s="44"/>
      <c r="H6" s="6">
        <v>4.3499999999999997E-2</v>
      </c>
      <c r="I6" s="6">
        <v>1.35E-2</v>
      </c>
      <c r="J6" s="35">
        <v>1.9900000000000001E-2</v>
      </c>
    </row>
    <row r="7" spans="2:10" ht="30" customHeight="1" x14ac:dyDescent="0.25">
      <c r="B7" s="4" t="s">
        <v>19</v>
      </c>
      <c r="C7" s="16">
        <v>9</v>
      </c>
      <c r="D7" s="16">
        <v>74</v>
      </c>
      <c r="E7" s="41">
        <v>40</v>
      </c>
      <c r="F7" s="4"/>
      <c r="G7" s="44"/>
      <c r="H7" s="6">
        <v>9.7799999999999998E-2</v>
      </c>
      <c r="I7" s="6">
        <v>0.25</v>
      </c>
      <c r="J7" s="35">
        <v>0.26490000000000002</v>
      </c>
    </row>
    <row r="8" spans="2:10" ht="36" customHeight="1" x14ac:dyDescent="0.25">
      <c r="B8" s="37" t="s">
        <v>20</v>
      </c>
      <c r="C8" s="16">
        <v>24</v>
      </c>
      <c r="D8" s="16">
        <v>73</v>
      </c>
      <c r="E8" s="41">
        <v>32</v>
      </c>
      <c r="F8" s="4"/>
      <c r="G8" s="47"/>
      <c r="H8" s="6">
        <v>0.26090000000000002</v>
      </c>
      <c r="I8" s="6">
        <v>0.24660000000000001</v>
      </c>
      <c r="J8" s="35">
        <v>0.21190000000000001</v>
      </c>
    </row>
    <row r="9" spans="2:10" ht="51.75" customHeight="1" thickBot="1" x14ac:dyDescent="0.3">
      <c r="B9" s="13" t="s">
        <v>21</v>
      </c>
      <c r="C9" s="16">
        <v>21</v>
      </c>
      <c r="D9" s="16">
        <v>67</v>
      </c>
      <c r="E9" s="41">
        <v>24</v>
      </c>
      <c r="F9" s="4"/>
      <c r="G9" s="48"/>
      <c r="H9" s="6">
        <v>0.2283</v>
      </c>
      <c r="I9" s="6">
        <v>0.22639999999999999</v>
      </c>
      <c r="J9" s="35">
        <v>0.15890000000000001</v>
      </c>
    </row>
    <row r="10" spans="2:10" ht="30" customHeight="1" thickTop="1" thickBot="1" x14ac:dyDescent="0.3">
      <c r="B10" s="12" t="s">
        <v>22</v>
      </c>
      <c r="C10" s="18">
        <f>SUM(C7:C9)</f>
        <v>54</v>
      </c>
      <c r="D10" s="18">
        <f>SUM(D7:D9)</f>
        <v>214</v>
      </c>
      <c r="E10" s="18">
        <f>SUM(E7:E9)</f>
        <v>96</v>
      </c>
      <c r="F10" s="24"/>
      <c r="G10" s="49"/>
      <c r="H10" s="36">
        <v>0.58699999999999997</v>
      </c>
      <c r="I10" s="36">
        <v>0.72299999999999998</v>
      </c>
      <c r="J10" s="36">
        <v>0.63570000000000004</v>
      </c>
    </row>
    <row r="11" spans="2:10" ht="30" customHeight="1" thickTop="1" x14ac:dyDescent="0.25">
      <c r="B11" s="9"/>
      <c r="C11" s="14"/>
      <c r="D11" s="14"/>
      <c r="E11" s="42"/>
      <c r="F11" s="4"/>
      <c r="G11" s="4"/>
      <c r="H11" s="9"/>
      <c r="I11" s="9"/>
      <c r="J11" s="9"/>
    </row>
    <row r="12" spans="2:10" ht="30" customHeight="1" x14ac:dyDescent="0.25">
      <c r="B12" s="5" t="s">
        <v>29</v>
      </c>
      <c r="C12" s="4"/>
      <c r="D12" s="4"/>
      <c r="E12" s="40"/>
      <c r="F12" s="4"/>
      <c r="G12" s="4"/>
      <c r="H12" s="4"/>
      <c r="I12" s="4"/>
      <c r="J12" s="4"/>
    </row>
    <row r="13" spans="2:10" ht="30" customHeight="1" x14ac:dyDescent="0.25">
      <c r="B13" s="8" t="s">
        <v>17</v>
      </c>
      <c r="C13" s="8">
        <v>23</v>
      </c>
      <c r="D13" s="8">
        <v>72</v>
      </c>
      <c r="E13" s="40">
        <v>51</v>
      </c>
      <c r="F13" s="4"/>
      <c r="G13" s="4"/>
      <c r="H13" s="50">
        <v>0.25</v>
      </c>
      <c r="I13" s="38">
        <v>0.2432</v>
      </c>
      <c r="J13" s="38">
        <v>0.3377</v>
      </c>
    </row>
    <row r="14" spans="2:10" ht="30" customHeight="1" x14ac:dyDescent="0.25">
      <c r="B14" s="4" t="s">
        <v>18</v>
      </c>
      <c r="C14" s="16">
        <v>12</v>
      </c>
      <c r="D14" s="16">
        <v>6</v>
      </c>
      <c r="E14" s="41">
        <v>13</v>
      </c>
      <c r="F14" s="4"/>
      <c r="G14" s="4"/>
      <c r="H14" s="51">
        <v>0.13039999999999999</v>
      </c>
      <c r="I14" s="6">
        <v>2.0299999999999999E-2</v>
      </c>
      <c r="J14" s="35">
        <v>8.6099999999999996E-2</v>
      </c>
    </row>
    <row r="15" spans="2:10" ht="30" customHeight="1" x14ac:dyDescent="0.25">
      <c r="B15" s="4" t="s">
        <v>19</v>
      </c>
      <c r="C15" s="16">
        <v>7</v>
      </c>
      <c r="D15" s="16">
        <v>44</v>
      </c>
      <c r="E15" s="41">
        <v>34</v>
      </c>
      <c r="F15" s="4"/>
      <c r="G15" s="4"/>
      <c r="H15" s="51">
        <v>7.6100000000000001E-2</v>
      </c>
      <c r="I15" s="6">
        <v>0.14860000000000001</v>
      </c>
      <c r="J15" s="35">
        <v>0.22520000000000001</v>
      </c>
    </row>
    <row r="16" spans="2:10" ht="36.75" customHeight="1" x14ac:dyDescent="0.25">
      <c r="B16" s="37" t="s">
        <v>20</v>
      </c>
      <c r="C16" s="16">
        <v>24</v>
      </c>
      <c r="D16" s="16">
        <v>92</v>
      </c>
      <c r="E16" s="41">
        <v>26</v>
      </c>
      <c r="F16" s="4"/>
      <c r="G16" s="4"/>
      <c r="H16" s="51">
        <v>0.26090000000000002</v>
      </c>
      <c r="I16" s="6">
        <v>0.31080000000000002</v>
      </c>
      <c r="J16" s="35">
        <v>0.17219999999999999</v>
      </c>
    </row>
    <row r="17" spans="2:10" ht="54" customHeight="1" thickBot="1" x14ac:dyDescent="0.3">
      <c r="B17" s="13" t="s">
        <v>21</v>
      </c>
      <c r="C17" s="16">
        <v>26</v>
      </c>
      <c r="D17" s="16">
        <v>82</v>
      </c>
      <c r="E17" s="41">
        <v>27</v>
      </c>
      <c r="F17" s="4"/>
      <c r="G17" s="4"/>
      <c r="H17" s="51">
        <v>0.28260000000000002</v>
      </c>
      <c r="I17" s="6">
        <v>0.27700000000000002</v>
      </c>
      <c r="J17" s="35">
        <v>0.17879999999999999</v>
      </c>
    </row>
    <row r="18" spans="2:10" ht="30" customHeight="1" thickTop="1" thickBot="1" x14ac:dyDescent="0.3">
      <c r="B18" s="12" t="s">
        <v>22</v>
      </c>
      <c r="C18" s="18">
        <f>SUM(C15:C17)</f>
        <v>57</v>
      </c>
      <c r="D18" s="18">
        <f>SUM(D15:D17)</f>
        <v>218</v>
      </c>
      <c r="E18" s="18">
        <f>SUM(E15:E17)</f>
        <v>87</v>
      </c>
      <c r="F18" s="24"/>
      <c r="G18" s="8"/>
      <c r="H18" s="36">
        <v>0.61960000000000004</v>
      </c>
      <c r="I18" s="36">
        <v>0.73640000000000005</v>
      </c>
      <c r="J18" s="36">
        <v>0.57620000000000005</v>
      </c>
    </row>
    <row r="19" spans="2:10" ht="17.25" thickTop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幼兒園出勤類型</vt:lpstr>
      <vt:lpstr>托嬰中心出勤類型</vt:lpstr>
      <vt:lpstr>幼兒園薪資概況</vt:lpstr>
      <vt:lpstr>托嬰中心薪資概況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2021-06-25T03:41:21Z</cp:lastPrinted>
  <dcterms:created xsi:type="dcterms:W3CDTF">2021-06-21T02:16:09Z</dcterms:created>
  <dcterms:modified xsi:type="dcterms:W3CDTF">2021-06-28T06:48:15Z</dcterms:modified>
</cp:coreProperties>
</file>